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Sheet1!$A$2:$M$20</definedName>
  </definedNames>
  <calcPr calcId="144525"/>
</workbook>
</file>

<file path=xl/sharedStrings.xml><?xml version="1.0" encoding="utf-8"?>
<sst xmlns="http://schemas.openxmlformats.org/spreadsheetml/2006/main" count="130" uniqueCount="68">
  <si>
    <t>鄂州工贸国有资产经营有限公司2023年公开招聘考试人员综合成绩统分表</t>
  </si>
  <si>
    <t>姓名</t>
  </si>
  <si>
    <t>报考岗位</t>
  </si>
  <si>
    <t>报考单位</t>
  </si>
  <si>
    <t>岗位代码</t>
  </si>
  <si>
    <t>准考证</t>
  </si>
  <si>
    <t>性别</t>
  </si>
  <si>
    <t>笔试成绩</t>
  </si>
  <si>
    <t>排名</t>
  </si>
  <si>
    <t>面试抽签号</t>
  </si>
  <si>
    <t>面试成绩</t>
  </si>
  <si>
    <t>综合成绩</t>
  </si>
  <si>
    <t>综合排名</t>
  </si>
  <si>
    <t>备注</t>
  </si>
  <si>
    <t>王思纯</t>
  </si>
  <si>
    <t>综合文员</t>
  </si>
  <si>
    <t>鄂州市工贸国有资产经营有限公司-综合部</t>
  </si>
  <si>
    <t>1001</t>
  </si>
  <si>
    <t>20238010104</t>
  </si>
  <si>
    <t>女</t>
  </si>
  <si>
    <t>/</t>
  </si>
  <si>
    <t>江洁怡</t>
  </si>
  <si>
    <t>20238010107</t>
  </si>
  <si>
    <t>王翠洋</t>
  </si>
  <si>
    <t>20238010102</t>
  </si>
  <si>
    <t>严询</t>
  </si>
  <si>
    <t>会计</t>
  </si>
  <si>
    <t>鄂州市工贸国有资产经营有限公司-财务部</t>
  </si>
  <si>
    <t>1002</t>
  </si>
  <si>
    <t>20238010122</t>
  </si>
  <si>
    <t>江尧</t>
  </si>
  <si>
    <t>20238010115</t>
  </si>
  <si>
    <t>男</t>
  </si>
  <si>
    <t>王亚军</t>
  </si>
  <si>
    <t>20238010134</t>
  </si>
  <si>
    <t>陈金金</t>
  </si>
  <si>
    <t>20238010113</t>
  </si>
  <si>
    <t>廖萌</t>
  </si>
  <si>
    <t>20238010111</t>
  </si>
  <si>
    <t>邵康</t>
  </si>
  <si>
    <t>资产管理岗</t>
  </si>
  <si>
    <t>鄂州市工贸国有资产经营有限公司-债权清收部</t>
  </si>
  <si>
    <t>1003</t>
  </si>
  <si>
    <t>20238010132</t>
  </si>
  <si>
    <t>陈丽文</t>
  </si>
  <si>
    <t>20238010129</t>
  </si>
  <si>
    <t>李昆沙</t>
  </si>
  <si>
    <t>20238010133</t>
  </si>
  <si>
    <t>游婷</t>
  </si>
  <si>
    <t>20238010120</t>
  </si>
  <si>
    <t>祝茂</t>
  </si>
  <si>
    <t>战略投资岗</t>
  </si>
  <si>
    <t>鄂州市工贸国有资产经营有限公司-投资发展部</t>
  </si>
  <si>
    <t>1004</t>
  </si>
  <si>
    <t>20238010131</t>
  </si>
  <si>
    <t>谈琪</t>
  </si>
  <si>
    <t>20238010117</t>
  </si>
  <si>
    <t>左昌娜</t>
  </si>
  <si>
    <t>20238010130</t>
  </si>
  <si>
    <t>李江</t>
  </si>
  <si>
    <t>项目管理岗</t>
  </si>
  <si>
    <t>鄂州市工贸国有资产经营有限公司-项目工程部</t>
  </si>
  <si>
    <t>1005</t>
  </si>
  <si>
    <t>20238010151</t>
  </si>
  <si>
    <t>易景彤</t>
  </si>
  <si>
    <t>20238010140</t>
  </si>
  <si>
    <t>邵宝坤</t>
  </si>
  <si>
    <t>20238010147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</si>
</sst>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0013;&#31574;&#39640;&#31185;\Documents\WeChat%20Files\open_feel\FileStorage\File\2023-09\&#37122;&#24030;&#24037;&#36152;&#22269;&#26377;&#36164;&#20135;&#32463;&#33829;&#26377;&#38480;&#20844;&#21496;2023&#24180;&#20844;&#24320;&#25307;&#32856;&#38754;&#35797;&#25104;&#32489;&#32479;&#20998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鄂州工贸国有资产经营有限公司2023年公开招聘面试成绩统分表</v>
          </cell>
        </row>
        <row r="2">
          <cell r="A2" t="str">
            <v>姓名</v>
          </cell>
          <cell r="B2" t="str">
            <v>报考岗位</v>
          </cell>
          <cell r="C2" t="str">
            <v>报考单位</v>
          </cell>
          <cell r="D2" t="str">
            <v>岗位代码</v>
          </cell>
          <cell r="E2" t="str">
            <v>准考证</v>
          </cell>
          <cell r="F2" t="str">
            <v>性别</v>
          </cell>
          <cell r="G2" t="str">
            <v>抽签号</v>
          </cell>
          <cell r="H2" t="str">
            <v>面试成绩</v>
          </cell>
        </row>
        <row r="3">
          <cell r="A3" t="str">
            <v>江洁怡</v>
          </cell>
          <cell r="B3" t="str">
            <v>综合文员</v>
          </cell>
          <cell r="C3" t="str">
            <v>鄂州市工贸国有资产经营有限公司-综合部</v>
          </cell>
          <cell r="D3" t="str">
            <v>1001</v>
          </cell>
          <cell r="E3" t="str">
            <v>20238010107</v>
          </cell>
          <cell r="F3" t="str">
            <v>女</v>
          </cell>
          <cell r="G3">
            <v>9</v>
          </cell>
          <cell r="H3">
            <v>84.6</v>
          </cell>
        </row>
        <row r="4">
          <cell r="A4" t="str">
            <v>王思纯</v>
          </cell>
          <cell r="B4" t="str">
            <v>综合文员</v>
          </cell>
          <cell r="C4" t="str">
            <v>鄂州市工贸国有资产经营有限公司-综合部</v>
          </cell>
          <cell r="D4" t="str">
            <v>1001</v>
          </cell>
          <cell r="E4" t="str">
            <v>20238010104</v>
          </cell>
          <cell r="F4" t="str">
            <v>女</v>
          </cell>
          <cell r="G4">
            <v>8</v>
          </cell>
          <cell r="H4">
            <v>83.4</v>
          </cell>
        </row>
        <row r="5">
          <cell r="A5" t="str">
            <v>王翠洋</v>
          </cell>
          <cell r="B5" t="str">
            <v>综合文员</v>
          </cell>
          <cell r="C5" t="str">
            <v>鄂州市工贸国有资产经营有限公司-综合部</v>
          </cell>
          <cell r="D5" t="str">
            <v>1001</v>
          </cell>
          <cell r="E5" t="str">
            <v>20238010102</v>
          </cell>
          <cell r="F5" t="str">
            <v>女</v>
          </cell>
          <cell r="G5">
            <v>10</v>
          </cell>
          <cell r="H5">
            <v>77.6</v>
          </cell>
        </row>
        <row r="6">
          <cell r="A6" t="str">
            <v>严询</v>
          </cell>
          <cell r="B6" t="str">
            <v>会计</v>
          </cell>
          <cell r="C6" t="str">
            <v>鄂州市工贸国有资产经营有限公司-财务部</v>
          </cell>
          <cell r="D6" t="str">
            <v>1002</v>
          </cell>
          <cell r="E6" t="str">
            <v>20238010122</v>
          </cell>
          <cell r="F6" t="str">
            <v>女</v>
          </cell>
          <cell r="G6">
            <v>14</v>
          </cell>
          <cell r="H6">
            <v>84.6</v>
          </cell>
        </row>
        <row r="7">
          <cell r="A7" t="str">
            <v>江尧</v>
          </cell>
          <cell r="B7" t="str">
            <v>会计</v>
          </cell>
          <cell r="C7" t="str">
            <v>鄂州市工贸国有资产经营有限公司-财务部</v>
          </cell>
          <cell r="D7" t="str">
            <v>1002</v>
          </cell>
          <cell r="E7" t="str">
            <v>20238010115</v>
          </cell>
          <cell r="F7" t="str">
            <v>男</v>
          </cell>
          <cell r="G7">
            <v>17</v>
          </cell>
          <cell r="H7">
            <v>84.4</v>
          </cell>
        </row>
        <row r="8">
          <cell r="A8" t="str">
            <v>廖萌</v>
          </cell>
          <cell r="B8" t="str">
            <v>会计</v>
          </cell>
          <cell r="C8" t="str">
            <v>鄂州市工贸国有资产经营有限公司-财务部</v>
          </cell>
          <cell r="D8" t="str">
            <v>1002</v>
          </cell>
          <cell r="E8" t="str">
            <v>20238010111</v>
          </cell>
          <cell r="F8" t="str">
            <v>女</v>
          </cell>
          <cell r="G8">
            <v>18</v>
          </cell>
          <cell r="H8">
            <v>73.9</v>
          </cell>
        </row>
        <row r="9">
          <cell r="A9" t="str">
            <v>王亚军</v>
          </cell>
          <cell r="B9" t="str">
            <v>会计</v>
          </cell>
          <cell r="C9" t="str">
            <v>鄂州市工贸国有资产经营有限公司-财务部</v>
          </cell>
          <cell r="D9" t="str">
            <v>1002</v>
          </cell>
          <cell r="E9" t="str">
            <v>20238010134</v>
          </cell>
          <cell r="F9" t="str">
            <v>女</v>
          </cell>
          <cell r="G9">
            <v>16</v>
          </cell>
          <cell r="H9">
            <v>72.7</v>
          </cell>
        </row>
        <row r="10">
          <cell r="A10" t="str">
            <v>陈金金</v>
          </cell>
          <cell r="B10" t="str">
            <v>会计</v>
          </cell>
          <cell r="C10" t="str">
            <v>鄂州市工贸国有资产经营有限公司-财务部</v>
          </cell>
          <cell r="D10" t="str">
            <v>1002</v>
          </cell>
          <cell r="E10" t="str">
            <v>20238010113</v>
          </cell>
          <cell r="F10" t="str">
            <v>女</v>
          </cell>
          <cell r="G10">
            <v>15</v>
          </cell>
          <cell r="H10">
            <v>71.7</v>
          </cell>
        </row>
        <row r="11">
          <cell r="A11" t="str">
            <v>邵康</v>
          </cell>
          <cell r="B11" t="str">
            <v>资产管理岗</v>
          </cell>
          <cell r="C11" t="str">
            <v>鄂州市工贸国有资产经营有限公司-债权清收部</v>
          </cell>
          <cell r="D11" t="str">
            <v>1003</v>
          </cell>
          <cell r="E11" t="str">
            <v>20238010132</v>
          </cell>
          <cell r="F11" t="str">
            <v>男</v>
          </cell>
          <cell r="G11">
            <v>4</v>
          </cell>
          <cell r="H11">
            <v>86.6</v>
          </cell>
        </row>
        <row r="12">
          <cell r="A12" t="str">
            <v>李昆沙</v>
          </cell>
          <cell r="B12" t="str">
            <v>资产管理岗</v>
          </cell>
          <cell r="C12" t="str">
            <v>鄂州市工贸国有资产经营有限公司-债权清收部</v>
          </cell>
          <cell r="D12" t="str">
            <v>1003</v>
          </cell>
          <cell r="E12" t="str">
            <v>20238010133</v>
          </cell>
          <cell r="F12" t="str">
            <v>男</v>
          </cell>
          <cell r="G12">
            <v>1</v>
          </cell>
          <cell r="H12">
            <v>81.6</v>
          </cell>
        </row>
        <row r="13">
          <cell r="A13" t="str">
            <v>陈丽文</v>
          </cell>
          <cell r="B13" t="str">
            <v>资产管理岗</v>
          </cell>
          <cell r="C13" t="str">
            <v>鄂州市工贸国有资产经营有限公司-债权清收部</v>
          </cell>
          <cell r="D13" t="str">
            <v>1003</v>
          </cell>
          <cell r="E13" t="str">
            <v>20238010129</v>
          </cell>
          <cell r="F13" t="str">
            <v>女</v>
          </cell>
          <cell r="G13">
            <v>3</v>
          </cell>
          <cell r="H13">
            <v>75.8</v>
          </cell>
        </row>
        <row r="14">
          <cell r="A14" t="str">
            <v>游婷</v>
          </cell>
          <cell r="B14" t="str">
            <v>资产管理岗</v>
          </cell>
          <cell r="C14" t="str">
            <v>鄂州市工贸国有资产经营有限公司-债权清收部</v>
          </cell>
          <cell r="D14" t="str">
            <v>1003</v>
          </cell>
          <cell r="E14" t="str">
            <v>20238010120</v>
          </cell>
          <cell r="F14" t="str">
            <v>女</v>
          </cell>
          <cell r="G14">
            <v>2</v>
          </cell>
          <cell r="H14">
            <v>71.4</v>
          </cell>
        </row>
        <row r="15">
          <cell r="A15" t="str">
            <v>祝茂</v>
          </cell>
          <cell r="B15" t="str">
            <v>战略投资岗</v>
          </cell>
          <cell r="C15" t="str">
            <v>鄂州市工贸国有资产经营有限公司-投资发展部</v>
          </cell>
          <cell r="D15" t="str">
            <v>1004</v>
          </cell>
          <cell r="E15" t="str">
            <v>20238010131</v>
          </cell>
          <cell r="F15" t="str">
            <v>男</v>
          </cell>
          <cell r="G15">
            <v>11</v>
          </cell>
          <cell r="H15">
            <v>87.7</v>
          </cell>
        </row>
        <row r="16">
          <cell r="A16" t="str">
            <v>左昌娜</v>
          </cell>
          <cell r="B16" t="str">
            <v>战略投资岗</v>
          </cell>
          <cell r="C16" t="str">
            <v>鄂州市工贸国有资产经营有限公司-投资发展部</v>
          </cell>
          <cell r="D16" t="str">
            <v>1004</v>
          </cell>
          <cell r="E16" t="str">
            <v>20238010130</v>
          </cell>
          <cell r="F16" t="str">
            <v>女</v>
          </cell>
          <cell r="G16">
            <v>13</v>
          </cell>
          <cell r="H16">
            <v>87.6</v>
          </cell>
        </row>
        <row r="17">
          <cell r="A17" t="str">
            <v>谈琪</v>
          </cell>
          <cell r="B17" t="str">
            <v>战略投资岗</v>
          </cell>
          <cell r="C17" t="str">
            <v>鄂州市工贸国有资产经营有限公司-投资发展部</v>
          </cell>
          <cell r="D17" t="str">
            <v>1004</v>
          </cell>
          <cell r="E17" t="str">
            <v>20238010117</v>
          </cell>
          <cell r="F17" t="str">
            <v>女</v>
          </cell>
          <cell r="G17">
            <v>12</v>
          </cell>
          <cell r="H17">
            <v>80</v>
          </cell>
        </row>
        <row r="18">
          <cell r="A18" t="str">
            <v>易景彤</v>
          </cell>
          <cell r="B18" t="str">
            <v>项目管理岗</v>
          </cell>
          <cell r="C18" t="str">
            <v>鄂州市工贸国有资产经营有限公司-项目工程部</v>
          </cell>
          <cell r="D18" t="str">
            <v>1005</v>
          </cell>
          <cell r="E18" t="str">
            <v>20238010140</v>
          </cell>
          <cell r="F18" t="str">
            <v>女</v>
          </cell>
          <cell r="G18">
            <v>5</v>
          </cell>
          <cell r="H18">
            <v>86.6</v>
          </cell>
        </row>
        <row r="19">
          <cell r="A19" t="str">
            <v>邵宝坤</v>
          </cell>
          <cell r="B19" t="str">
            <v>项目管理岗</v>
          </cell>
          <cell r="C19" t="str">
            <v>鄂州市工贸国有资产经营有限公司-项目工程部</v>
          </cell>
          <cell r="D19" t="str">
            <v>1005</v>
          </cell>
          <cell r="E19" t="str">
            <v>20238010147</v>
          </cell>
          <cell r="F19" t="str">
            <v>男</v>
          </cell>
          <cell r="G19">
            <v>6</v>
          </cell>
          <cell r="H19">
            <v>81.2</v>
          </cell>
        </row>
        <row r="20">
          <cell r="A20" t="str">
            <v>李江</v>
          </cell>
          <cell r="B20" t="str">
            <v>项目管理岗</v>
          </cell>
          <cell r="C20" t="str">
            <v>鄂州市工贸国有资产经营有限公司-项目工程部</v>
          </cell>
          <cell r="D20" t="str">
            <v>1005</v>
          </cell>
          <cell r="E20" t="str">
            <v>20238010151</v>
          </cell>
          <cell r="F20" t="str">
            <v>男</v>
          </cell>
          <cell r="G20">
            <v>7</v>
          </cell>
          <cell r="H20">
            <v>78.8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D2" sqref="D2"/>
    </sheetView>
  </sheetViews>
  <sheetFormatPr defaultColWidth="8.89166666666667" defaultRowHeight="13.5"/>
  <cols>
    <col min="1" max="1" width="8.89166666666667" style="1"/>
    <col min="2" max="2" width="11.6666666666667" style="1" customWidth="1"/>
    <col min="3" max="3" width="41.8916666666667" style="1" customWidth="1"/>
    <col min="4" max="4" width="10.6666666666667" style="1" customWidth="1"/>
    <col min="5" max="5" width="14.225" style="1" customWidth="1"/>
    <col min="6" max="6" width="8.89166666666667" style="1"/>
    <col min="7" max="7" width="9.225" style="1" customWidth="1"/>
    <col min="8" max="8" width="5.55833333333333" style="1" customWidth="1"/>
    <col min="9" max="9" width="14" style="1" customWidth="1"/>
    <col min="10" max="10" width="9.225" customWidth="1"/>
    <col min="11" max="11" width="9.66666666666667" customWidth="1"/>
    <col min="12" max="12" width="10.225" style="2" customWidth="1"/>
    <col min="13" max="13" width="10.225" customWidth="1"/>
  </cols>
  <sheetData>
    <row r="1" ht="5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 t="s">
        <v>13</v>
      </c>
    </row>
    <row r="3" ht="25" customHeight="1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6" t="s">
        <v>20</v>
      </c>
      <c r="H3" s="6" t="s">
        <v>20</v>
      </c>
      <c r="I3" s="8">
        <f>VLOOKUP(A3,[1]Sheet1!$A:$G,7,FALSE)</f>
        <v>8</v>
      </c>
      <c r="J3" s="10">
        <f>VLOOKUP(A3,[1]Sheet1!$A:$H,8,FALSE)</f>
        <v>83.4</v>
      </c>
      <c r="K3" s="10">
        <f>J3</f>
        <v>83.4</v>
      </c>
      <c r="L3" s="11">
        <v>1</v>
      </c>
      <c r="M3" s="11"/>
    </row>
    <row r="4" ht="25" customHeight="1" spans="1:13">
      <c r="A4" s="5" t="s">
        <v>21</v>
      </c>
      <c r="B4" s="5" t="s">
        <v>15</v>
      </c>
      <c r="C4" s="5" t="s">
        <v>16</v>
      </c>
      <c r="D4" s="5" t="s">
        <v>17</v>
      </c>
      <c r="E4" s="5" t="s">
        <v>22</v>
      </c>
      <c r="F4" s="5" t="s">
        <v>19</v>
      </c>
      <c r="G4" s="7">
        <v>75.1</v>
      </c>
      <c r="H4" s="8">
        <v>1</v>
      </c>
      <c r="I4" s="8">
        <f>VLOOKUP(A4,[1]Sheet1!$A:$G,7,FALSE)</f>
        <v>9</v>
      </c>
      <c r="J4" s="10">
        <f>VLOOKUP(A4,[1]Sheet1!$A:$H,8,FALSE)</f>
        <v>84.6</v>
      </c>
      <c r="K4" s="10">
        <f>(G4+J4)*0.5</f>
        <v>79.85</v>
      </c>
      <c r="L4" s="11">
        <v>2</v>
      </c>
      <c r="M4" s="11"/>
    </row>
    <row r="5" ht="25" customHeight="1" spans="1:13">
      <c r="A5" s="5" t="s">
        <v>23</v>
      </c>
      <c r="B5" s="5" t="s">
        <v>15</v>
      </c>
      <c r="C5" s="5" t="s">
        <v>16</v>
      </c>
      <c r="D5" s="5" t="s">
        <v>17</v>
      </c>
      <c r="E5" s="5" t="s">
        <v>24</v>
      </c>
      <c r="F5" s="5" t="s">
        <v>19</v>
      </c>
      <c r="G5" s="7">
        <v>67.7</v>
      </c>
      <c r="H5" s="8">
        <v>2</v>
      </c>
      <c r="I5" s="8">
        <f>VLOOKUP(A5,[1]Sheet1!$A:$G,7,FALSE)</f>
        <v>10</v>
      </c>
      <c r="J5" s="10">
        <f>VLOOKUP(A5,[1]Sheet1!$A:$H,8,FALSE)</f>
        <v>77.6</v>
      </c>
      <c r="K5" s="10">
        <f>(G5+J5)*0.5</f>
        <v>72.65</v>
      </c>
      <c r="L5" s="11">
        <v>3</v>
      </c>
      <c r="M5" s="11"/>
    </row>
    <row r="6" ht="25" customHeight="1" spans="1:13">
      <c r="A6" s="5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19</v>
      </c>
      <c r="G6" s="6" t="s">
        <v>20</v>
      </c>
      <c r="H6" s="6" t="s">
        <v>20</v>
      </c>
      <c r="I6" s="8">
        <f>VLOOKUP(A6,[1]Sheet1!$A:$G,7,FALSE)</f>
        <v>14</v>
      </c>
      <c r="J6" s="10">
        <f>VLOOKUP(A6,[1]Sheet1!$A:$H,8,FALSE)</f>
        <v>84.6</v>
      </c>
      <c r="K6" s="10">
        <v>84.6</v>
      </c>
      <c r="L6" s="11">
        <v>1</v>
      </c>
      <c r="M6" s="11"/>
    </row>
    <row r="7" ht="25" customHeight="1" spans="1:13">
      <c r="A7" s="5" t="s">
        <v>30</v>
      </c>
      <c r="B7" s="5" t="s">
        <v>26</v>
      </c>
      <c r="C7" s="5" t="s">
        <v>27</v>
      </c>
      <c r="D7" s="5" t="s">
        <v>28</v>
      </c>
      <c r="E7" s="5" t="s">
        <v>31</v>
      </c>
      <c r="F7" s="5" t="s">
        <v>32</v>
      </c>
      <c r="G7" s="6" t="s">
        <v>20</v>
      </c>
      <c r="H7" s="6" t="s">
        <v>20</v>
      </c>
      <c r="I7" s="8">
        <f>VLOOKUP(A7,[1]Sheet1!$A:$G,7,FALSE)</f>
        <v>17</v>
      </c>
      <c r="J7" s="10">
        <f>VLOOKUP(A7,[1]Sheet1!$A:$H,8,FALSE)</f>
        <v>84.4</v>
      </c>
      <c r="K7" s="10">
        <v>84.4</v>
      </c>
      <c r="L7" s="11">
        <v>2</v>
      </c>
      <c r="M7" s="11"/>
    </row>
    <row r="8" ht="25" customHeight="1" spans="1:13">
      <c r="A8" s="5" t="s">
        <v>33</v>
      </c>
      <c r="B8" s="5" t="s">
        <v>26</v>
      </c>
      <c r="C8" s="5" t="s">
        <v>27</v>
      </c>
      <c r="D8" s="5" t="s">
        <v>28</v>
      </c>
      <c r="E8" s="5" t="s">
        <v>34</v>
      </c>
      <c r="F8" s="5" t="s">
        <v>19</v>
      </c>
      <c r="G8" s="7">
        <v>71.5</v>
      </c>
      <c r="H8" s="8">
        <v>1</v>
      </c>
      <c r="I8" s="8">
        <f>VLOOKUP(A8,[1]Sheet1!$A:$G,7,FALSE)</f>
        <v>16</v>
      </c>
      <c r="J8" s="10">
        <f>VLOOKUP(A8,[1]Sheet1!$A:$H,8,FALSE)</f>
        <v>72.7</v>
      </c>
      <c r="K8" s="10">
        <f>(G8+J8)*0.5</f>
        <v>72.1</v>
      </c>
      <c r="L8" s="11">
        <v>3</v>
      </c>
      <c r="M8" s="11"/>
    </row>
    <row r="9" ht="25" customHeight="1" spans="1:13">
      <c r="A9" s="5" t="s">
        <v>35</v>
      </c>
      <c r="B9" s="5" t="s">
        <v>26</v>
      </c>
      <c r="C9" s="5" t="s">
        <v>27</v>
      </c>
      <c r="D9" s="5" t="s">
        <v>28</v>
      </c>
      <c r="E9" s="5" t="s">
        <v>36</v>
      </c>
      <c r="F9" s="5" t="s">
        <v>19</v>
      </c>
      <c r="G9" s="7">
        <v>70.4</v>
      </c>
      <c r="H9" s="8">
        <v>2</v>
      </c>
      <c r="I9" s="8">
        <f>VLOOKUP(A9,[1]Sheet1!$A:$G,7,FALSE)</f>
        <v>15</v>
      </c>
      <c r="J9" s="10">
        <f>VLOOKUP(A9,[1]Sheet1!$A:$H,8,FALSE)</f>
        <v>71.7</v>
      </c>
      <c r="K9" s="10">
        <f>(G9+J9)*0.5</f>
        <v>71.05</v>
      </c>
      <c r="L9" s="11">
        <v>4</v>
      </c>
      <c r="M9" s="11"/>
    </row>
    <row r="10" ht="25" customHeight="1" spans="1:13">
      <c r="A10" s="5" t="s">
        <v>37</v>
      </c>
      <c r="B10" s="5" t="s">
        <v>26</v>
      </c>
      <c r="C10" s="5" t="s">
        <v>27</v>
      </c>
      <c r="D10" s="5" t="s">
        <v>28</v>
      </c>
      <c r="E10" s="5" t="s">
        <v>38</v>
      </c>
      <c r="F10" s="5" t="s">
        <v>19</v>
      </c>
      <c r="G10" s="7">
        <v>68</v>
      </c>
      <c r="H10" s="8">
        <v>3</v>
      </c>
      <c r="I10" s="8">
        <f>VLOOKUP(A10,[1]Sheet1!$A:$G,7,FALSE)</f>
        <v>18</v>
      </c>
      <c r="J10" s="10">
        <f>VLOOKUP(A10,[1]Sheet1!$A:$H,8,FALSE)</f>
        <v>73.9</v>
      </c>
      <c r="K10" s="10">
        <f>(G10+J10)*0.5</f>
        <v>70.95</v>
      </c>
      <c r="L10" s="11">
        <v>5</v>
      </c>
      <c r="M10" s="11"/>
    </row>
    <row r="11" ht="25" customHeight="1" spans="1:13">
      <c r="A11" s="5" t="s">
        <v>39</v>
      </c>
      <c r="B11" s="5" t="s">
        <v>40</v>
      </c>
      <c r="C11" s="5" t="s">
        <v>41</v>
      </c>
      <c r="D11" s="5" t="s">
        <v>42</v>
      </c>
      <c r="E11" s="5" t="s">
        <v>43</v>
      </c>
      <c r="F11" s="5" t="s">
        <v>32</v>
      </c>
      <c r="G11" s="6" t="s">
        <v>20</v>
      </c>
      <c r="H11" s="6" t="s">
        <v>20</v>
      </c>
      <c r="I11" s="8">
        <f>VLOOKUP(A11,[1]Sheet1!$A:$G,7,FALSE)</f>
        <v>4</v>
      </c>
      <c r="J11" s="10">
        <f>VLOOKUP(A11,[1]Sheet1!$A:$H,8,FALSE)</f>
        <v>86.6</v>
      </c>
      <c r="K11" s="10">
        <v>86.6</v>
      </c>
      <c r="L11" s="11">
        <v>1</v>
      </c>
      <c r="M11" s="11"/>
    </row>
    <row r="12" ht="25" customHeight="1" spans="1:13">
      <c r="A12" s="5" t="s">
        <v>44</v>
      </c>
      <c r="B12" s="5" t="s">
        <v>40</v>
      </c>
      <c r="C12" s="5" t="s">
        <v>41</v>
      </c>
      <c r="D12" s="5" t="s">
        <v>42</v>
      </c>
      <c r="E12" s="5" t="s">
        <v>45</v>
      </c>
      <c r="F12" s="5" t="s">
        <v>19</v>
      </c>
      <c r="G12" s="7">
        <v>74.9</v>
      </c>
      <c r="H12" s="8">
        <v>1</v>
      </c>
      <c r="I12" s="8">
        <f>VLOOKUP(A12,[1]Sheet1!$A:$G,7,FALSE)</f>
        <v>3</v>
      </c>
      <c r="J12" s="10">
        <f>VLOOKUP(A12,[1]Sheet1!$A:$H,8,FALSE)</f>
        <v>75.8</v>
      </c>
      <c r="K12" s="10">
        <f t="shared" ref="K12:K20" si="0">(G12+J12)*0.5</f>
        <v>75.35</v>
      </c>
      <c r="L12" s="11">
        <v>2</v>
      </c>
      <c r="M12" s="11"/>
    </row>
    <row r="13" ht="25" customHeight="1" spans="1:13">
      <c r="A13" s="5" t="s">
        <v>46</v>
      </c>
      <c r="B13" s="5" t="s">
        <v>40</v>
      </c>
      <c r="C13" s="5" t="s">
        <v>41</v>
      </c>
      <c r="D13" s="5" t="s">
        <v>42</v>
      </c>
      <c r="E13" s="5" t="s">
        <v>47</v>
      </c>
      <c r="F13" s="5" t="s">
        <v>32</v>
      </c>
      <c r="G13" s="7">
        <v>66.6</v>
      </c>
      <c r="H13" s="8">
        <v>2</v>
      </c>
      <c r="I13" s="8">
        <f>VLOOKUP(A13,[1]Sheet1!$A:$G,7,FALSE)</f>
        <v>1</v>
      </c>
      <c r="J13" s="10">
        <f>VLOOKUP(A13,[1]Sheet1!$A:$H,8,FALSE)</f>
        <v>81.6</v>
      </c>
      <c r="K13" s="10">
        <f t="shared" si="0"/>
        <v>74.1</v>
      </c>
      <c r="L13" s="11">
        <v>3</v>
      </c>
      <c r="M13" s="11"/>
    </row>
    <row r="14" ht="25" customHeight="1" spans="1:13">
      <c r="A14" s="5" t="s">
        <v>48</v>
      </c>
      <c r="B14" s="5" t="s">
        <v>40</v>
      </c>
      <c r="C14" s="5" t="s">
        <v>41</v>
      </c>
      <c r="D14" s="5" t="s">
        <v>42</v>
      </c>
      <c r="E14" s="5" t="s">
        <v>49</v>
      </c>
      <c r="F14" s="5" t="s">
        <v>19</v>
      </c>
      <c r="G14" s="7">
        <v>63.3</v>
      </c>
      <c r="H14" s="8">
        <v>3</v>
      </c>
      <c r="I14" s="8">
        <f>VLOOKUP(A14,[1]Sheet1!$A:$G,7,FALSE)</f>
        <v>2</v>
      </c>
      <c r="J14" s="10">
        <f>VLOOKUP(A14,[1]Sheet1!$A:$H,8,FALSE)</f>
        <v>71.4</v>
      </c>
      <c r="K14" s="10">
        <f t="shared" si="0"/>
        <v>67.35</v>
      </c>
      <c r="L14" s="11">
        <v>4</v>
      </c>
      <c r="M14" s="11"/>
    </row>
    <row r="15" ht="25" customHeight="1" spans="1:13">
      <c r="A15" s="5" t="s">
        <v>50</v>
      </c>
      <c r="B15" s="5" t="s">
        <v>51</v>
      </c>
      <c r="C15" s="5" t="s">
        <v>52</v>
      </c>
      <c r="D15" s="5" t="s">
        <v>53</v>
      </c>
      <c r="E15" s="5" t="s">
        <v>54</v>
      </c>
      <c r="F15" s="5" t="s">
        <v>32</v>
      </c>
      <c r="G15" s="7">
        <v>64.8</v>
      </c>
      <c r="H15" s="8">
        <v>2</v>
      </c>
      <c r="I15" s="8">
        <f>VLOOKUP(A15,[1]Sheet1!$A:$G,7,FALSE)</f>
        <v>11</v>
      </c>
      <c r="J15" s="10">
        <f>VLOOKUP(A15,[1]Sheet1!$A:$H,8,FALSE)</f>
        <v>87.7</v>
      </c>
      <c r="K15" s="10">
        <f t="shared" si="0"/>
        <v>76.25</v>
      </c>
      <c r="L15" s="11">
        <v>1</v>
      </c>
      <c r="M15" s="11"/>
    </row>
    <row r="16" ht="25" customHeight="1" spans="1:13">
      <c r="A16" s="5" t="s">
        <v>55</v>
      </c>
      <c r="B16" s="5" t="s">
        <v>51</v>
      </c>
      <c r="C16" s="5" t="s">
        <v>52</v>
      </c>
      <c r="D16" s="5" t="s">
        <v>53</v>
      </c>
      <c r="E16" s="5" t="s">
        <v>56</v>
      </c>
      <c r="F16" s="5" t="s">
        <v>19</v>
      </c>
      <c r="G16" s="7">
        <v>68.8</v>
      </c>
      <c r="H16" s="8">
        <v>1</v>
      </c>
      <c r="I16" s="8">
        <f>VLOOKUP(A16,[1]Sheet1!$A:$G,7,FALSE)</f>
        <v>12</v>
      </c>
      <c r="J16" s="10">
        <f>VLOOKUP(A16,[1]Sheet1!$A:$H,8,FALSE)</f>
        <v>80</v>
      </c>
      <c r="K16" s="10">
        <f t="shared" si="0"/>
        <v>74.4</v>
      </c>
      <c r="L16" s="11">
        <v>2</v>
      </c>
      <c r="M16" s="11"/>
    </row>
    <row r="17" ht="25" customHeight="1" spans="1:13">
      <c r="A17" s="5" t="s">
        <v>57</v>
      </c>
      <c r="B17" s="5" t="s">
        <v>51</v>
      </c>
      <c r="C17" s="5" t="s">
        <v>52</v>
      </c>
      <c r="D17" s="5" t="s">
        <v>53</v>
      </c>
      <c r="E17" s="5" t="s">
        <v>58</v>
      </c>
      <c r="F17" s="5" t="s">
        <v>19</v>
      </c>
      <c r="G17" s="7">
        <v>61.2</v>
      </c>
      <c r="H17" s="8">
        <v>3</v>
      </c>
      <c r="I17" s="8">
        <f>VLOOKUP(A17,[1]Sheet1!$A:$G,7,FALSE)</f>
        <v>13</v>
      </c>
      <c r="J17" s="10">
        <f>VLOOKUP(A17,[1]Sheet1!$A:$H,8,FALSE)</f>
        <v>87.6</v>
      </c>
      <c r="K17" s="10">
        <f t="shared" si="0"/>
        <v>74.4</v>
      </c>
      <c r="L17" s="11">
        <v>2</v>
      </c>
      <c r="M17" s="11"/>
    </row>
    <row r="18" ht="25" customHeight="1" spans="1:13">
      <c r="A18" s="5" t="s">
        <v>59</v>
      </c>
      <c r="B18" s="5" t="s">
        <v>60</v>
      </c>
      <c r="C18" s="5" t="s">
        <v>61</v>
      </c>
      <c r="D18" s="5" t="s">
        <v>62</v>
      </c>
      <c r="E18" s="5" t="s">
        <v>63</v>
      </c>
      <c r="F18" s="5" t="s">
        <v>32</v>
      </c>
      <c r="G18" s="7">
        <v>78.3</v>
      </c>
      <c r="H18" s="8">
        <v>1</v>
      </c>
      <c r="I18" s="8">
        <f>VLOOKUP(A18,[1]Sheet1!$A:$G,7,FALSE)</f>
        <v>7</v>
      </c>
      <c r="J18" s="10">
        <f>VLOOKUP(A18,[1]Sheet1!$A:$H,8,FALSE)</f>
        <v>78.8</v>
      </c>
      <c r="K18" s="10">
        <f t="shared" si="0"/>
        <v>78.55</v>
      </c>
      <c r="L18" s="11">
        <v>1</v>
      </c>
      <c r="M18" s="11"/>
    </row>
    <row r="19" ht="25" customHeight="1" spans="1:13">
      <c r="A19" s="5" t="s">
        <v>64</v>
      </c>
      <c r="B19" s="5" t="s">
        <v>60</v>
      </c>
      <c r="C19" s="5" t="s">
        <v>61</v>
      </c>
      <c r="D19" s="5" t="s">
        <v>62</v>
      </c>
      <c r="E19" s="5" t="s">
        <v>65</v>
      </c>
      <c r="F19" s="5" t="s">
        <v>19</v>
      </c>
      <c r="G19" s="7">
        <v>69.6</v>
      </c>
      <c r="H19" s="8">
        <v>3</v>
      </c>
      <c r="I19" s="8">
        <f>VLOOKUP(A19,[1]Sheet1!$A:$G,7,FALSE)</f>
        <v>5</v>
      </c>
      <c r="J19" s="10">
        <f>VLOOKUP(A19,[1]Sheet1!$A:$H,8,FALSE)</f>
        <v>86.6</v>
      </c>
      <c r="K19" s="10">
        <f t="shared" si="0"/>
        <v>78.1</v>
      </c>
      <c r="L19" s="11">
        <v>2</v>
      </c>
      <c r="M19" s="11"/>
    </row>
    <row r="20" ht="25" customHeight="1" spans="1:13">
      <c r="A20" s="5" t="s">
        <v>66</v>
      </c>
      <c r="B20" s="5" t="s">
        <v>60</v>
      </c>
      <c r="C20" s="5" t="s">
        <v>61</v>
      </c>
      <c r="D20" s="5" t="s">
        <v>62</v>
      </c>
      <c r="E20" s="5" t="s">
        <v>67</v>
      </c>
      <c r="F20" s="5" t="s">
        <v>32</v>
      </c>
      <c r="G20" s="7">
        <v>72.3</v>
      </c>
      <c r="H20" s="8">
        <v>2</v>
      </c>
      <c r="I20" s="8">
        <f>VLOOKUP(A20,[1]Sheet1!$A:$G,7,FALSE)</f>
        <v>6</v>
      </c>
      <c r="J20" s="10">
        <f>VLOOKUP(A20,[1]Sheet1!$A:$H,8,FALSE)</f>
        <v>81.2</v>
      </c>
      <c r="K20" s="10">
        <f t="shared" si="0"/>
        <v>76.75</v>
      </c>
      <c r="L20" s="11">
        <v>3</v>
      </c>
      <c r="M20" s="11"/>
    </row>
  </sheetData>
  <autoFilter ref="A2:M20">
    <sortState ref="A2:M20">
      <sortCondition ref="K18" descending="1"/>
    </sortState>
    <extLst/>
  </autoFilter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中策高科</dc:creator>
  <cp:lastModifiedBy>市工贸公司收发员</cp:lastModifiedBy>
  <dcterms:created xsi:type="dcterms:W3CDTF">2023-08-31T08:02:00Z</dcterms:created>
  <dcterms:modified xsi:type="dcterms:W3CDTF">2023-09-05T00:23:07Z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8BF5D44C58274888AE354DD6284D457E_13</vt:lpwstr>
  </property>
  <property fmtid="{D5CDD505-2E9C-101B-9397-08002B2CF9AE}" pid="3" name="KSOProductBuildVer">
    <vt:lpwstr>2052-12.1.0.15374</vt:lpwstr>
  </property>
</Properties>
</file>